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K:\"/>
    </mc:Choice>
  </mc:AlternateContent>
  <xr:revisionPtr revIDLastSave="0" documentId="13_ncr:1_{022D62B3-DB3D-46DE-8401-35A8E6D6787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C5" i="1"/>
  <c r="B5" i="1"/>
  <c r="I24" i="1" l="1"/>
  <c r="I23" i="1"/>
  <c r="I11" i="1"/>
  <c r="F7" i="1"/>
  <c r="K6" i="1"/>
  <c r="K7" i="1"/>
  <c r="K8" i="1"/>
  <c r="K9" i="1"/>
  <c r="K11" i="1"/>
  <c r="K13" i="1"/>
  <c r="K15" i="1"/>
  <c r="K16" i="1"/>
  <c r="K18" i="1"/>
  <c r="K22" i="1"/>
  <c r="K23" i="1"/>
  <c r="K24" i="1"/>
  <c r="I6" i="1"/>
  <c r="I7" i="1"/>
  <c r="I8" i="1"/>
  <c r="I9" i="1"/>
  <c r="I13" i="1"/>
  <c r="I15" i="1"/>
  <c r="I16" i="1"/>
  <c r="I18" i="1"/>
  <c r="I22" i="1"/>
  <c r="I25" i="1"/>
  <c r="F6" i="1"/>
  <c r="F8" i="1"/>
  <c r="F9" i="1"/>
  <c r="F13" i="1"/>
  <c r="F14" i="1"/>
  <c r="F15" i="1"/>
  <c r="F16" i="1"/>
  <c r="F18" i="1"/>
  <c r="F22" i="1"/>
  <c r="F23" i="1"/>
  <c r="F24" i="1"/>
  <c r="F25" i="1"/>
  <c r="D5" i="1"/>
  <c r="D21" i="1"/>
  <c r="D20" i="1" s="1"/>
  <c r="D31" i="1" l="1"/>
  <c r="G21" i="1"/>
  <c r="K21" i="1"/>
  <c r="F21" i="1" l="1"/>
  <c r="I21" i="1"/>
  <c r="J5" i="1"/>
  <c r="G20" i="1"/>
  <c r="H5" i="1"/>
  <c r="G5" i="1"/>
  <c r="G31" i="1" s="1"/>
  <c r="E5" i="1"/>
  <c r="K5" i="1" l="1"/>
  <c r="I5" i="1"/>
  <c r="F5" i="1"/>
  <c r="I20" i="1"/>
  <c r="K20" i="1"/>
  <c r="F20" i="1"/>
  <c r="H31" i="1"/>
  <c r="C31" i="1"/>
  <c r="J31" i="1"/>
  <c r="E31" i="1"/>
  <c r="K31" i="1" l="1"/>
  <c r="F31" i="1"/>
  <c r="I31" i="1"/>
  <c r="B31" i="1"/>
</calcChain>
</file>

<file path=xl/sharedStrings.xml><?xml version="1.0" encoding="utf-8"?>
<sst xmlns="http://schemas.openxmlformats.org/spreadsheetml/2006/main" count="43" uniqueCount="40">
  <si>
    <t>Наименование доходов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</si>
  <si>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</si>
  <si>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</si>
  <si>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</si>
  <si>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НАЛОГИ НА СОВОКУПНЫЙ ДОХОД</t>
  </si>
  <si>
    <t>НАЛОГИ НА ИМУЩЕСТВО</t>
  </si>
  <si>
    <t>НАЛОГИ, СБОРЫ И РЕГУЛЯРНЫЕ ПЛАТЕЖИ ЗА ПОЛЬЗОВАНИЕ ПРИРОДНЫМИ РЕСУРСАМИ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</si>
  <si>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</si>
  <si>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</si>
  <si>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</si>
  <si>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</si>
  <si>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(РАБОТ)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</si>
  <si>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</si>
  <si>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</si>
  <si>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</si>
  <si>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</si>
  <si>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</si>
  <si>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</si>
  <si>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</si>
  <si>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</si>
  <si>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</si>
  <si>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</si>
  <si>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</si>
  <si>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</si>
  <si>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</si>
  <si>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</si>
  <si>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 ОСТАТКОВ СУБСИДИЙ, СУБВЕНЦИЙ И ИНЫХ МЕЖБЮДЖЕТНЫХ ТРАНСФЕРТОВ, ИМЕЮЩИХ ЦЕЛЕВОЕ НАЗНАЧЕНИЕ, ПРОШЛЫХ ЛЕТ</t>
  </si>
  <si>
    <t> ВСЕГО ДОХОДОВ</t>
  </si>
  <si>
    <t>Уточнение бюджета №4 от 20.10.2020 №201/2020-ОЗ</t>
  </si>
  <si>
    <t>План на очередной 2026 год</t>
  </si>
  <si>
    <t>Проект, тыс. руб.</t>
  </si>
  <si>
    <t>% к 2025 году</t>
  </si>
  <si>
    <t>План на очередной 2027 год</t>
  </si>
  <si>
    <t xml:space="preserve"> </t>
  </si>
  <si>
    <t>2024 год (отчет), тыс. руб.</t>
  </si>
  <si>
    <t xml:space="preserve">Ожидаемое исполнение 2025 года, тыс. руб. </t>
  </si>
  <si>
    <t>% к 2026 году</t>
  </si>
  <si>
    <t>План на очередной 2028 год</t>
  </si>
  <si>
    <t>% к 2027 год</t>
  </si>
  <si>
    <t>Cведения о доходах бюджета Талдомского городского округа  на 2026 год и плановый период 2027 и 2028 годов в сравнении с ожидаемым исполнением за 2025 год и отчетом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</si>
</sst>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00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name val="Times New Roman Cyr"/>
      <charset val="204"/>
    </font>
    <font>
      <b/>
      <sz val="11"/>
      <name val="Times New Roman Cyr"/>
      <family val="1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0" xfId="0" applyNumberFormat="1"/>
    <xf numFmtId="3" fontId="1" fillId="0" borderId="0" xfId="0" applyNumberFormat="1" applyFont="1" applyAlignment="1">
      <alignment horizontal="right" vertical="top" wrapText="1"/>
    </xf>
    <xf numFmtId="3" fontId="2" fillId="0" borderId="0" xfId="0" applyNumberFormat="1" applyFont="1" applyAlignment="1">
      <alignment horizontal="right" vertical="top" wrapText="1"/>
    </xf>
    <xf numFmtId="164" fontId="0" fillId="0" borderId="0" xfId="0" applyNumberFormat="1"/>
    <xf numFmtId="4" fontId="4" fillId="0" borderId="2" xfId="0" applyNumberFormat="1" applyFont="1" applyBorder="1" applyAlignment="1">
      <alignment horizontal="center" vertical="center" wrapText="1" readingOrder="1"/>
    </xf>
    <xf numFmtId="4" fontId="4" fillId="0" borderId="2" xfId="0" applyNumberFormat="1" applyFont="1" applyBorder="1" applyAlignment="1">
      <alignment horizontal="center" vertical="top" wrapText="1" readingOrder="1"/>
    </xf>
    <xf numFmtId="4" fontId="4" fillId="0" borderId="3" xfId="0" applyNumberFormat="1" applyFont="1" applyBorder="1" applyAlignment="1">
      <alignment horizontal="center" vertical="top" wrapText="1" readingOrder="1"/>
    </xf>
    <xf numFmtId="0" fontId="5" fillId="0" borderId="11" xfId="0" applyFont="1" applyBorder="1" applyAlignment="1">
      <alignment horizontal="left" vertical="center" wrapText="1" readingOrder="1"/>
    </xf>
    <xf numFmtId="164" fontId="5" fillId="2" borderId="12" xfId="0" applyNumberFormat="1" applyFont="1" applyFill="1" applyBorder="1" applyAlignment="1">
      <alignment horizontal="center" vertical="center" wrapText="1" readingOrder="1"/>
    </xf>
    <xf numFmtId="4" fontId="5" fillId="2" borderId="12" xfId="0" applyNumberFormat="1" applyFont="1" applyFill="1" applyBorder="1" applyAlignment="1">
      <alignment horizontal="center" vertical="center" wrapText="1" readingOrder="1"/>
    </xf>
    <xf numFmtId="4" fontId="5" fillId="0" borderId="12" xfId="0" applyNumberFormat="1" applyFont="1" applyBorder="1" applyAlignment="1">
      <alignment horizontal="center" vertical="center" wrapText="1" readingOrder="1"/>
    </xf>
    <xf numFmtId="4" fontId="6" fillId="0" borderId="12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readingOrder="1"/>
    </xf>
    <xf numFmtId="164" fontId="4" fillId="0" borderId="10" xfId="0" applyNumberFormat="1" applyFont="1" applyBorder="1" applyAlignment="1">
      <alignment horizontal="center" vertical="center" wrapText="1" readingOrder="1"/>
    </xf>
    <xf numFmtId="4" fontId="4" fillId="0" borderId="10" xfId="0" applyNumberFormat="1" applyFont="1" applyBorder="1" applyAlignment="1">
      <alignment horizontal="center" vertical="center" wrapText="1" readingOrder="1"/>
    </xf>
    <xf numFmtId="0" fontId="4" fillId="0" borderId="7" xfId="0" applyFont="1" applyBorder="1" applyAlignment="1">
      <alignment horizontal="left" vertical="center" wrapText="1" readingOrder="1"/>
    </xf>
    <xf numFmtId="164" fontId="4" fillId="0" borderId="1" xfId="0" applyNumberFormat="1" applyFont="1" applyBorder="1" applyAlignment="1">
      <alignment horizontal="center" vertical="center" wrapText="1" readingOrder="1"/>
    </xf>
    <xf numFmtId="4" fontId="4" fillId="0" borderId="1" xfId="0" applyNumberFormat="1" applyFont="1" applyBorder="1" applyAlignment="1">
      <alignment horizontal="center" vertical="center" wrapText="1" readingOrder="1"/>
    </xf>
    <xf numFmtId="0" fontId="4" fillId="0" borderId="14" xfId="0" applyFont="1" applyBorder="1" applyAlignment="1">
      <alignment horizontal="left" vertical="center" wrapText="1" readingOrder="1"/>
    </xf>
    <xf numFmtId="165" fontId="4" fillId="0" borderId="15" xfId="0" applyNumberFormat="1" applyFont="1" applyBorder="1" applyAlignment="1">
      <alignment horizontal="center" vertical="center" wrapText="1" readingOrder="1"/>
    </xf>
    <xf numFmtId="4" fontId="4" fillId="0" borderId="15" xfId="0" applyNumberFormat="1" applyFont="1" applyBorder="1" applyAlignment="1">
      <alignment horizontal="center" vertical="center" wrapText="1" readingOrder="1"/>
    </xf>
    <xf numFmtId="164" fontId="5" fillId="0" borderId="12" xfId="0" applyNumberFormat="1" applyFont="1" applyBorder="1" applyAlignment="1">
      <alignment horizontal="center" vertical="center" wrapText="1" readingOrder="1"/>
    </xf>
    <xf numFmtId="164" fontId="4" fillId="0" borderId="15" xfId="0" applyNumberFormat="1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4" fontId="4" fillId="0" borderId="5" xfId="0" applyNumberFormat="1" applyFont="1" applyBorder="1" applyAlignment="1">
      <alignment horizontal="center" vertical="center" wrapText="1" readingOrder="1"/>
    </xf>
    <xf numFmtId="4" fontId="4" fillId="0" borderId="6" xfId="0" applyNumberFormat="1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8" xfId="0" applyFont="1" applyBorder="1" applyAlignment="1">
      <alignment horizontal="center" vertical="center" wrapText="1" readingOrder="1"/>
    </xf>
    <xf numFmtId="4" fontId="4" fillId="0" borderId="2" xfId="0" applyNumberFormat="1" applyFont="1" applyBorder="1" applyAlignment="1">
      <alignment horizontal="center" vertical="center" wrapText="1" readingOrder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2"/>
  <sheetViews>
    <sheetView tabSelected="1" topLeftCell="A19" workbookViewId="0">
      <selection sqref="A1:K1"/>
    </sheetView>
  </sheetViews>
  <sheetFormatPr defaultColWidth="9.140625" defaultRowHeight="15" x14ac:dyDescent="0.25"/>
  <cols>
    <col min="1" max="1" width="62.5703125" customWidth="1"/>
    <col min="2" max="2" width="27.28515625" style="1" customWidth="1"/>
    <col min="3" max="3" width="27.85546875" style="1" customWidth="1"/>
    <col min="4" max="4" width="24.42578125" style="1" hidden="1" customWidth="1"/>
    <col min="5" max="5" width="20.7109375" style="1" customWidth="1"/>
    <col min="6" max="6" width="18.140625" style="1" customWidth="1"/>
    <col min="7" max="7" width="13.5703125" style="1" hidden="1" customWidth="1"/>
    <col min="8" max="8" width="21" style="1" customWidth="1"/>
    <col min="9" max="9" width="15.42578125" style="1" customWidth="1"/>
    <col min="10" max="10" width="21.140625" style="1" customWidth="1"/>
    <col min="11" max="11" width="13.7109375" style="1" customWidth="1"/>
    <col min="14" max="14" width="12.28515625" customWidth="1"/>
    <col min="15" max="15" width="13.5703125" customWidth="1"/>
    <col min="16" max="16" width="12.7109375" customWidth="1"/>
  </cols>
  <sheetData>
    <row r="1" spans="1:16" ht="41.25" customHeight="1" x14ac:dyDescent="0.25">
      <c r="A1" s="25" t="s">
        <v>39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6" ht="15.75" thickBot="1" x14ac:dyDescent="0.3"/>
    <row r="3" spans="1:16" ht="20.25" x14ac:dyDescent="0.25">
      <c r="A3" s="28" t="s">
        <v>0</v>
      </c>
      <c r="B3" s="26" t="s">
        <v>34</v>
      </c>
      <c r="C3" s="26" t="s">
        <v>35</v>
      </c>
      <c r="D3" s="26" t="s">
        <v>29</v>
      </c>
      <c r="E3" s="26"/>
      <c r="F3" s="26"/>
      <c r="G3" s="26" t="s">
        <v>32</v>
      </c>
      <c r="H3" s="26"/>
      <c r="I3" s="26"/>
      <c r="J3" s="26" t="s">
        <v>37</v>
      </c>
      <c r="K3" s="27"/>
    </row>
    <row r="4" spans="1:16" ht="162.75" thickBot="1" x14ac:dyDescent="0.3">
      <c r="A4" s="29"/>
      <c r="B4" s="30"/>
      <c r="C4" s="30"/>
      <c r="D4" s="5" t="s">
        <v>28</v>
      </c>
      <c r="E4" s="6" t="s">
        <v>30</v>
      </c>
      <c r="F4" s="6" t="s">
        <v>31</v>
      </c>
      <c r="G4" s="5" t="s">
        <v>28</v>
      </c>
      <c r="H4" s="6" t="s">
        <v>30</v>
      </c>
      <c r="I4" s="6" t="s">
        <v>36</v>
      </c>
      <c r="J4" s="6" t="s">
        <v>30</v>
      </c>
      <c r="K4" s="7" t="s">
        <v>38</v>
      </c>
    </row>
    <row r="5" spans="1:16" ht="41.25" thickBot="1" x14ac:dyDescent="0.3">
      <c r="A5" s="8" t="s">
        <v>1</v>
      </c>
      <c r="B5" s="9">
        <f>B6+B7+B8+B9+B11+B12+B13+B14+B15+B16+B18+B19</f>
        <v>2032178.476</v>
      </c>
      <c r="C5" s="10">
        <f>C6+C7+C8+C9+C11+C13+C14+C15+C16+C18+C19</f>
        <v>2418174.2999999998</v>
      </c>
      <c r="D5" s="11">
        <f t="shared" ref="D5:E5" si="0">D6+D7+D8+D9+D10+D11+D12+D13+D14+D15+D16+D17+D18+D19</f>
        <v>608064.89500000014</v>
      </c>
      <c r="E5" s="10">
        <f t="shared" si="0"/>
        <v>2762227</v>
      </c>
      <c r="F5" s="12">
        <f>E5/C5*100</f>
        <v>114.22778746759488</v>
      </c>
      <c r="G5" s="11">
        <f t="shared" ref="G5" si="1">G6+G7+G8+G9+G10+G11+G12+G13+G14+G15+G16+G17+G18+G19</f>
        <v>663995.51200000022</v>
      </c>
      <c r="H5" s="10">
        <f t="shared" ref="H5" si="2">H6+H7+H8+H9+H10+H11+H12+H13+H14+H15+H16+H17+H18+H19</f>
        <v>3197188</v>
      </c>
      <c r="I5" s="12">
        <f>H5/E5*100</f>
        <v>115.74675071961862</v>
      </c>
      <c r="J5" s="10">
        <f t="shared" ref="J5" si="3">J6+J7+J8+J9+J10+J11+J12+J13+J14+J15+J16+J17+J18+J19</f>
        <v>3142677</v>
      </c>
      <c r="K5" s="13">
        <f>J5/H5*100</f>
        <v>98.295033010257754</v>
      </c>
    </row>
    <row r="6" spans="1:16" ht="21" thickBot="1" x14ac:dyDescent="0.3">
      <c r="A6" s="14" t="s">
        <v>2</v>
      </c>
      <c r="B6" s="15">
        <v>1427690</v>
      </c>
      <c r="C6" s="16">
        <v>1815000</v>
      </c>
      <c r="D6" s="16">
        <v>440751.18900000001</v>
      </c>
      <c r="E6" s="16">
        <v>2105536</v>
      </c>
      <c r="F6" s="12">
        <f t="shared" ref="F6:F31" si="4">E6/C6*100</f>
        <v>116.00749311294767</v>
      </c>
      <c r="G6" s="16">
        <v>484558.48499999999</v>
      </c>
      <c r="H6" s="16">
        <v>2390253</v>
      </c>
      <c r="I6" s="12">
        <f t="shared" ref="I6:I31" si="5">H6/E6*100</f>
        <v>113.52230500927081</v>
      </c>
      <c r="J6" s="16">
        <v>2390667</v>
      </c>
      <c r="K6" s="13">
        <f t="shared" ref="K6:K31" si="6">J6/H6*100</f>
        <v>100.01732034223991</v>
      </c>
      <c r="N6" s="2"/>
      <c r="O6" s="3"/>
      <c r="P6" s="3"/>
    </row>
    <row r="7" spans="1:16" ht="61.5" thickBot="1" x14ac:dyDescent="0.3">
      <c r="A7" s="17" t="s">
        <v>3</v>
      </c>
      <c r="B7" s="18">
        <v>67396.778000000006</v>
      </c>
      <c r="C7" s="19">
        <v>70500</v>
      </c>
      <c r="D7" s="19">
        <v>54373.760999999999</v>
      </c>
      <c r="E7" s="19">
        <v>78355</v>
      </c>
      <c r="F7" s="12">
        <f t="shared" si="4"/>
        <v>111.1418439716312</v>
      </c>
      <c r="G7" s="19">
        <v>58293.375999999997</v>
      </c>
      <c r="H7" s="19">
        <v>90049</v>
      </c>
      <c r="I7" s="12">
        <f t="shared" si="5"/>
        <v>114.92438261757387</v>
      </c>
      <c r="J7" s="19">
        <v>90497</v>
      </c>
      <c r="K7" s="13">
        <f t="shared" si="6"/>
        <v>100.49750691290298</v>
      </c>
      <c r="N7" s="2"/>
      <c r="O7" s="2"/>
      <c r="P7" s="2"/>
    </row>
    <row r="8" spans="1:16" ht="21" thickBot="1" x14ac:dyDescent="0.3">
      <c r="A8" s="17" t="s">
        <v>4</v>
      </c>
      <c r="B8" s="18">
        <v>168051.38399999999</v>
      </c>
      <c r="C8" s="19">
        <v>185241.4</v>
      </c>
      <c r="D8" s="19">
        <v>29966.670999999998</v>
      </c>
      <c r="E8" s="19">
        <v>188220</v>
      </c>
      <c r="F8" s="12">
        <f t="shared" si="4"/>
        <v>101.60795588891037</v>
      </c>
      <c r="G8" s="19">
        <v>36908.832999999999</v>
      </c>
      <c r="H8" s="19">
        <v>264265</v>
      </c>
      <c r="I8" s="12">
        <f t="shared" si="5"/>
        <v>140.4021889278504</v>
      </c>
      <c r="J8" s="19">
        <v>264807</v>
      </c>
      <c r="K8" s="13">
        <f t="shared" si="6"/>
        <v>100.20509715626361</v>
      </c>
      <c r="N8" s="2"/>
      <c r="O8" s="2"/>
      <c r="P8" s="2"/>
    </row>
    <row r="9" spans="1:16" ht="21" thickBot="1" x14ac:dyDescent="0.3">
      <c r="A9" s="17" t="s">
        <v>5</v>
      </c>
      <c r="B9" s="18">
        <v>191327.56700000001</v>
      </c>
      <c r="C9" s="19">
        <v>183000</v>
      </c>
      <c r="D9" s="19">
        <v>62604.603000000003</v>
      </c>
      <c r="E9" s="19">
        <v>200337</v>
      </c>
      <c r="F9" s="12">
        <f t="shared" si="4"/>
        <v>109.47377049180326</v>
      </c>
      <c r="G9" s="19">
        <v>64027.612000000001</v>
      </c>
      <c r="H9" s="19">
        <v>209831</v>
      </c>
      <c r="I9" s="12">
        <f t="shared" si="5"/>
        <v>104.73901476012919</v>
      </c>
      <c r="J9" s="19">
        <v>210128</v>
      </c>
      <c r="K9" s="13">
        <f t="shared" si="6"/>
        <v>100.14154247942393</v>
      </c>
      <c r="N9" s="2"/>
      <c r="O9" s="2"/>
      <c r="P9" s="2"/>
    </row>
    <row r="10" spans="1:16" ht="61.5" thickBot="1" x14ac:dyDescent="0.3">
      <c r="A10" s="17" t="s">
        <v>6</v>
      </c>
      <c r="B10" s="18"/>
      <c r="C10" s="19"/>
      <c r="D10" s="19">
        <v>583.94899999999996</v>
      </c>
      <c r="E10" s="19"/>
      <c r="F10" s="12"/>
      <c r="G10" s="19">
        <v>611.37</v>
      </c>
      <c r="H10" s="19"/>
      <c r="I10" s="12"/>
      <c r="J10" s="19"/>
      <c r="K10" s="13"/>
      <c r="N10" s="2"/>
      <c r="O10" s="2"/>
      <c r="P10" s="2"/>
    </row>
    <row r="11" spans="1:16" ht="21" thickBot="1" x14ac:dyDescent="0.3">
      <c r="A11" s="17" t="s">
        <v>7</v>
      </c>
      <c r="B11" s="18">
        <v>18646.974999999999</v>
      </c>
      <c r="C11" s="19">
        <v>27000</v>
      </c>
      <c r="D11" s="19">
        <v>2502.192</v>
      </c>
      <c r="E11" s="19">
        <v>31525</v>
      </c>
      <c r="F11" s="12">
        <f t="shared" si="4"/>
        <v>116.75925925925925</v>
      </c>
      <c r="G11" s="19">
        <v>2475.0320000000002</v>
      </c>
      <c r="H11" s="19">
        <v>34159</v>
      </c>
      <c r="I11" s="12">
        <f t="shared" si="5"/>
        <v>108.35527359238699</v>
      </c>
      <c r="J11" s="19">
        <v>34878</v>
      </c>
      <c r="K11" s="13">
        <f t="shared" si="6"/>
        <v>102.10486255452442</v>
      </c>
      <c r="N11" s="2"/>
      <c r="O11" s="2"/>
      <c r="P11" s="2"/>
    </row>
    <row r="12" spans="1:16" ht="61.5" thickBot="1" x14ac:dyDescent="0.3">
      <c r="A12" s="17" t="s">
        <v>8</v>
      </c>
      <c r="B12" s="18">
        <v>0</v>
      </c>
      <c r="C12" s="19"/>
      <c r="D12" s="19">
        <v>1.0680000000000001</v>
      </c>
      <c r="E12" s="19"/>
      <c r="F12" s="12"/>
      <c r="G12" s="19">
        <v>0</v>
      </c>
      <c r="H12" s="19"/>
      <c r="I12" s="12"/>
      <c r="J12" s="19"/>
      <c r="K12" s="13"/>
      <c r="N12" s="2"/>
      <c r="O12" s="2"/>
      <c r="P12" s="2"/>
    </row>
    <row r="13" spans="1:16" ht="81.75" thickBot="1" x14ac:dyDescent="0.3">
      <c r="A13" s="17" t="s">
        <v>9</v>
      </c>
      <c r="B13" s="18">
        <v>72273.06</v>
      </c>
      <c r="C13" s="19">
        <v>73441</v>
      </c>
      <c r="D13" s="19">
        <v>5935.317</v>
      </c>
      <c r="E13" s="19">
        <v>79354</v>
      </c>
      <c r="F13" s="12">
        <f t="shared" si="4"/>
        <v>108.05136095641399</v>
      </c>
      <c r="G13" s="19">
        <v>5938.9080000000004</v>
      </c>
      <c r="H13" s="19">
        <v>82165</v>
      </c>
      <c r="I13" s="12">
        <f t="shared" si="5"/>
        <v>103.54235451268998</v>
      </c>
      <c r="J13" s="19">
        <v>81545</v>
      </c>
      <c r="K13" s="13">
        <f t="shared" si="6"/>
        <v>99.245420799610542</v>
      </c>
      <c r="N13" s="2"/>
      <c r="O13" s="2"/>
      <c r="P13" s="2"/>
    </row>
    <row r="14" spans="1:16" ht="41.25" thickBot="1" x14ac:dyDescent="0.3">
      <c r="A14" s="17" t="s">
        <v>10</v>
      </c>
      <c r="B14" s="18">
        <v>130.32599999999999</v>
      </c>
      <c r="C14" s="19">
        <v>940</v>
      </c>
      <c r="D14" s="19">
        <v>443.70699999999999</v>
      </c>
      <c r="E14" s="19">
        <v>0</v>
      </c>
      <c r="F14" s="12">
        <f t="shared" si="4"/>
        <v>0</v>
      </c>
      <c r="G14" s="19">
        <v>445.18</v>
      </c>
      <c r="H14" s="19">
        <v>0</v>
      </c>
      <c r="I14" s="12">
        <v>0</v>
      </c>
      <c r="J14" s="19">
        <v>0</v>
      </c>
      <c r="K14" s="13">
        <v>0</v>
      </c>
      <c r="N14" s="2"/>
      <c r="O14" s="2"/>
      <c r="P14" s="2"/>
    </row>
    <row r="15" spans="1:16" ht="61.5" thickBot="1" x14ac:dyDescent="0.3">
      <c r="A15" s="17" t="s">
        <v>11</v>
      </c>
      <c r="B15" s="18">
        <v>12425.630999999999</v>
      </c>
      <c r="C15" s="19">
        <v>12100</v>
      </c>
      <c r="D15" s="19">
        <v>1206.751</v>
      </c>
      <c r="E15" s="19">
        <v>12000</v>
      </c>
      <c r="F15" s="12">
        <f t="shared" si="4"/>
        <v>99.173553719008268</v>
      </c>
      <c r="G15" s="19">
        <v>1023.599</v>
      </c>
      <c r="H15" s="19">
        <v>55066</v>
      </c>
      <c r="I15" s="12">
        <f t="shared" si="5"/>
        <v>458.88333333333333</v>
      </c>
      <c r="J15" s="19">
        <v>9100</v>
      </c>
      <c r="K15" s="13">
        <f t="shared" si="6"/>
        <v>16.525623796898266</v>
      </c>
      <c r="N15" s="2"/>
      <c r="O15" s="2"/>
      <c r="P15" s="2"/>
    </row>
    <row r="16" spans="1:16" ht="41.25" thickBot="1" x14ac:dyDescent="0.3">
      <c r="A16" s="17" t="s">
        <v>12</v>
      </c>
      <c r="B16" s="18">
        <v>62060.548000000003</v>
      </c>
      <c r="C16" s="19">
        <v>38951.9</v>
      </c>
      <c r="D16" s="19">
        <v>12.23</v>
      </c>
      <c r="E16" s="19">
        <v>56900</v>
      </c>
      <c r="F16" s="12">
        <f t="shared" si="4"/>
        <v>146.07759826863386</v>
      </c>
      <c r="G16" s="19">
        <v>12.635999999999999</v>
      </c>
      <c r="H16" s="19">
        <v>59400</v>
      </c>
      <c r="I16" s="12">
        <f t="shared" si="5"/>
        <v>104.39367311072057</v>
      </c>
      <c r="J16" s="19">
        <v>51100</v>
      </c>
      <c r="K16" s="13">
        <f t="shared" si="6"/>
        <v>86.026936026936028</v>
      </c>
      <c r="N16" s="2"/>
      <c r="O16" s="2"/>
      <c r="P16" s="2"/>
    </row>
    <row r="17" spans="1:17" ht="41.25" thickBot="1" x14ac:dyDescent="0.3">
      <c r="A17" s="17" t="s">
        <v>13</v>
      </c>
      <c r="B17" s="19"/>
      <c r="C17" s="19"/>
      <c r="D17" s="19">
        <v>51.177999999999997</v>
      </c>
      <c r="E17" s="19"/>
      <c r="F17" s="12"/>
      <c r="G17" s="19">
        <v>57.262</v>
      </c>
      <c r="H17" s="19"/>
      <c r="I17" s="12"/>
      <c r="J17" s="19"/>
      <c r="K17" s="13"/>
      <c r="N17" s="2"/>
      <c r="O17" s="2"/>
      <c r="P17" s="2"/>
    </row>
    <row r="18" spans="1:17" ht="41.25" thickBot="1" x14ac:dyDescent="0.3">
      <c r="A18" s="17" t="s">
        <v>14</v>
      </c>
      <c r="B18" s="18">
        <v>12062.343999999999</v>
      </c>
      <c r="C18" s="19">
        <v>12000</v>
      </c>
      <c r="D18" s="19">
        <v>9420.5380000000005</v>
      </c>
      <c r="E18" s="19">
        <v>10000</v>
      </c>
      <c r="F18" s="12">
        <f t="shared" si="4"/>
        <v>83.333333333333343</v>
      </c>
      <c r="G18" s="19">
        <v>9458.5589999999993</v>
      </c>
      <c r="H18" s="19">
        <v>12000</v>
      </c>
      <c r="I18" s="12">
        <f t="shared" si="5"/>
        <v>120</v>
      </c>
      <c r="J18" s="19">
        <v>9955</v>
      </c>
      <c r="K18" s="13">
        <f t="shared" si="6"/>
        <v>82.958333333333329</v>
      </c>
      <c r="N18" s="2"/>
      <c r="O18" s="2"/>
      <c r="P18" s="2"/>
    </row>
    <row r="19" spans="1:17" ht="21" thickBot="1" x14ac:dyDescent="0.3">
      <c r="A19" s="20" t="s">
        <v>15</v>
      </c>
      <c r="B19" s="21">
        <v>113.863</v>
      </c>
      <c r="C19" s="22"/>
      <c r="D19" s="22">
        <v>211.74100000000001</v>
      </c>
      <c r="E19" s="22">
        <v>0</v>
      </c>
      <c r="F19" s="12">
        <v>0</v>
      </c>
      <c r="G19" s="22">
        <v>184.66</v>
      </c>
      <c r="H19" s="22">
        <v>0</v>
      </c>
      <c r="I19" s="12">
        <v>0</v>
      </c>
      <c r="J19" s="22">
        <v>0</v>
      </c>
      <c r="K19" s="13">
        <v>0</v>
      </c>
      <c r="N19" s="2"/>
      <c r="O19" s="2"/>
      <c r="P19" s="2"/>
    </row>
    <row r="20" spans="1:17" ht="21" thickBot="1" x14ac:dyDescent="0.3">
      <c r="A20" s="8" t="s">
        <v>16</v>
      </c>
      <c r="B20" s="23">
        <v>2937646.7949999999</v>
      </c>
      <c r="C20" s="11">
        <v>3110258.3</v>
      </c>
      <c r="D20" s="11">
        <f t="shared" ref="D20" si="7">D21+D26+D27+D28+D29+D30</f>
        <v>49197.543000000005</v>
      </c>
      <c r="E20" s="11">
        <v>3799247.41</v>
      </c>
      <c r="F20" s="12">
        <f t="shared" si="4"/>
        <v>122.15215083583253</v>
      </c>
      <c r="G20" s="11">
        <f t="shared" ref="G20" si="8">G21+G26+G27+G28+G29+G30</f>
        <v>44628.964999999997</v>
      </c>
      <c r="H20" s="11">
        <v>2394838.36</v>
      </c>
      <c r="I20" s="12">
        <f t="shared" si="5"/>
        <v>63.034546097117683</v>
      </c>
      <c r="J20" s="11">
        <v>1911623.55</v>
      </c>
      <c r="K20" s="13">
        <f t="shared" si="6"/>
        <v>79.822654502661308</v>
      </c>
    </row>
    <row r="21" spans="1:17" ht="61.5" thickBot="1" x14ac:dyDescent="0.3">
      <c r="A21" s="14" t="s">
        <v>17</v>
      </c>
      <c r="B21" s="15">
        <v>2949996.2220000001</v>
      </c>
      <c r="C21" s="16">
        <v>3103630</v>
      </c>
      <c r="D21" s="16">
        <f t="shared" ref="D21" si="9">D22+D23+D24+D25</f>
        <v>48852.232000000004</v>
      </c>
      <c r="E21" s="16">
        <v>3799247.41</v>
      </c>
      <c r="F21" s="12">
        <f t="shared" si="4"/>
        <v>122.41302635945652</v>
      </c>
      <c r="G21" s="16">
        <f t="shared" ref="G21" si="10">G22+G23+G24+G25</f>
        <v>44628.964999999997</v>
      </c>
      <c r="H21" s="16">
        <v>2394838.36</v>
      </c>
      <c r="I21" s="12">
        <f t="shared" si="5"/>
        <v>63.034546097117683</v>
      </c>
      <c r="J21" s="16">
        <v>1911623.55</v>
      </c>
      <c r="K21" s="13">
        <f t="shared" si="6"/>
        <v>79.822654502661308</v>
      </c>
      <c r="N21" s="2"/>
      <c r="O21" s="2"/>
      <c r="P21" s="2"/>
      <c r="Q21" t="s">
        <v>33</v>
      </c>
    </row>
    <row r="22" spans="1:17" ht="43.5" customHeight="1" thickBot="1" x14ac:dyDescent="0.3">
      <c r="A22" s="17" t="s">
        <v>18</v>
      </c>
      <c r="B22" s="18">
        <v>666963</v>
      </c>
      <c r="C22" s="19">
        <v>1039533</v>
      </c>
      <c r="D22" s="19">
        <v>190.54599999999999</v>
      </c>
      <c r="E22" s="19">
        <v>1080124</v>
      </c>
      <c r="F22" s="12">
        <f t="shared" si="4"/>
        <v>103.90473414504397</v>
      </c>
      <c r="G22" s="19">
        <v>176.02099999999999</v>
      </c>
      <c r="H22" s="19">
        <v>116189</v>
      </c>
      <c r="I22" s="12">
        <f t="shared" si="5"/>
        <v>10.75700567712596</v>
      </c>
      <c r="J22" s="19">
        <v>0</v>
      </c>
      <c r="K22" s="13">
        <f t="shared" si="6"/>
        <v>0</v>
      </c>
      <c r="N22" s="2"/>
      <c r="O22" s="2"/>
      <c r="P22" s="2"/>
    </row>
    <row r="23" spans="1:17" ht="61.5" thickBot="1" x14ac:dyDescent="0.3">
      <c r="A23" s="17" t="s">
        <v>19</v>
      </c>
      <c r="B23" s="18">
        <v>1453509.111</v>
      </c>
      <c r="C23" s="19">
        <v>1131707</v>
      </c>
      <c r="D23" s="19">
        <v>15160.294</v>
      </c>
      <c r="E23" s="19">
        <v>1633812.28</v>
      </c>
      <c r="F23" s="12">
        <f t="shared" si="4"/>
        <v>144.36707380974053</v>
      </c>
      <c r="G23" s="19">
        <v>17068.018</v>
      </c>
      <c r="H23" s="19">
        <v>1350190.37</v>
      </c>
      <c r="I23" s="12">
        <f t="shared" si="5"/>
        <v>82.64048364234354</v>
      </c>
      <c r="J23" s="19">
        <v>981598.58</v>
      </c>
      <c r="K23" s="13">
        <f t="shared" si="6"/>
        <v>72.700754042557719</v>
      </c>
      <c r="N23" s="2"/>
      <c r="O23" s="2"/>
      <c r="P23" s="2"/>
    </row>
    <row r="24" spans="1:17" ht="41.25" thickBot="1" x14ac:dyDescent="0.3">
      <c r="A24" s="17" t="s">
        <v>20</v>
      </c>
      <c r="B24" s="18">
        <v>808245.549</v>
      </c>
      <c r="C24" s="19">
        <v>842990</v>
      </c>
      <c r="D24" s="19">
        <v>18908.669000000002</v>
      </c>
      <c r="E24" s="19">
        <v>889442.13</v>
      </c>
      <c r="F24" s="12">
        <f t="shared" si="4"/>
        <v>105.51040107237333</v>
      </c>
      <c r="G24" s="19">
        <v>19370.937999999998</v>
      </c>
      <c r="H24" s="19">
        <v>889108.59</v>
      </c>
      <c r="I24" s="12">
        <f t="shared" si="5"/>
        <v>99.96250008980347</v>
      </c>
      <c r="J24" s="19">
        <v>890644.47</v>
      </c>
      <c r="K24" s="13">
        <f t="shared" si="6"/>
        <v>100.17274380399361</v>
      </c>
      <c r="N24" s="2"/>
      <c r="O24" s="2"/>
      <c r="P24" s="2"/>
    </row>
    <row r="25" spans="1:17" ht="14.45" customHeight="1" thickBot="1" x14ac:dyDescent="0.3">
      <c r="A25" s="17" t="s">
        <v>21</v>
      </c>
      <c r="B25" s="18">
        <v>21278.560000000001</v>
      </c>
      <c r="C25" s="19">
        <v>89400</v>
      </c>
      <c r="D25" s="19">
        <v>14592.723</v>
      </c>
      <c r="E25" s="19">
        <v>195869</v>
      </c>
      <c r="F25" s="12">
        <f t="shared" si="4"/>
        <v>219.09284116331099</v>
      </c>
      <c r="G25" s="19">
        <v>8013.9880000000003</v>
      </c>
      <c r="H25" s="19">
        <v>39350.400000000001</v>
      </c>
      <c r="I25" s="12">
        <f t="shared" si="5"/>
        <v>20.090162302355147</v>
      </c>
      <c r="J25" s="19">
        <v>39380.5</v>
      </c>
      <c r="K25" s="13">
        <v>0</v>
      </c>
      <c r="N25" s="2"/>
      <c r="O25" s="2"/>
      <c r="P25" s="2"/>
    </row>
    <row r="26" spans="1:17" ht="5.45" hidden="1" customHeight="1" thickBot="1" x14ac:dyDescent="0.3">
      <c r="A26" s="17" t="s">
        <v>22</v>
      </c>
      <c r="B26" s="18"/>
      <c r="C26" s="19"/>
      <c r="D26" s="19">
        <v>345.31099999999998</v>
      </c>
      <c r="E26" s="19"/>
      <c r="F26" s="12"/>
      <c r="G26" s="19">
        <v>0</v>
      </c>
      <c r="H26" s="19">
        <v>0</v>
      </c>
      <c r="I26" s="12"/>
      <c r="J26" s="19">
        <v>0</v>
      </c>
      <c r="K26" s="13"/>
      <c r="N26" s="2"/>
      <c r="O26" s="2"/>
      <c r="P26" s="2"/>
    </row>
    <row r="27" spans="1:17" ht="81.75" hidden="1" thickBot="1" x14ac:dyDescent="0.3">
      <c r="A27" s="17" t="s">
        <v>23</v>
      </c>
      <c r="B27" s="18"/>
      <c r="C27" s="19"/>
      <c r="D27" s="19">
        <v>0</v>
      </c>
      <c r="E27" s="19"/>
      <c r="F27" s="12"/>
      <c r="G27" s="19">
        <v>0</v>
      </c>
      <c r="H27" s="19">
        <v>0</v>
      </c>
      <c r="I27" s="12"/>
      <c r="J27" s="19">
        <v>0</v>
      </c>
      <c r="K27" s="13"/>
      <c r="N27" s="2"/>
      <c r="O27" s="2"/>
      <c r="P27" s="2"/>
    </row>
    <row r="28" spans="1:17" ht="41.25" hidden="1" thickBot="1" x14ac:dyDescent="0.3">
      <c r="A28" s="17" t="s">
        <v>24</v>
      </c>
      <c r="B28" s="18"/>
      <c r="C28" s="19"/>
      <c r="D28" s="19">
        <v>0</v>
      </c>
      <c r="E28" s="19"/>
      <c r="F28" s="12"/>
      <c r="G28" s="19">
        <v>0</v>
      </c>
      <c r="H28" s="19">
        <v>0</v>
      </c>
      <c r="I28" s="12"/>
      <c r="J28" s="19">
        <v>0</v>
      </c>
      <c r="K28" s="13"/>
      <c r="N28" s="2"/>
      <c r="O28" s="2"/>
      <c r="P28" s="2"/>
    </row>
    <row r="29" spans="1:17" ht="91.15" hidden="1" customHeight="1" thickBot="1" x14ac:dyDescent="0.3">
      <c r="A29" s="17" t="s">
        <v>25</v>
      </c>
      <c r="B29" s="18"/>
      <c r="C29" s="19"/>
      <c r="D29" s="19">
        <v>0</v>
      </c>
      <c r="E29" s="19"/>
      <c r="F29" s="12"/>
      <c r="G29" s="19">
        <v>0</v>
      </c>
      <c r="H29" s="19">
        <v>0</v>
      </c>
      <c r="I29" s="12"/>
      <c r="J29" s="19">
        <v>0</v>
      </c>
      <c r="K29" s="13"/>
      <c r="N29" s="2"/>
      <c r="O29" s="2"/>
      <c r="P29" s="2"/>
    </row>
    <row r="30" spans="1:17" ht="81.75" thickBot="1" x14ac:dyDescent="0.3">
      <c r="A30" s="20" t="s">
        <v>26</v>
      </c>
      <c r="B30" s="24">
        <v>-12979.976000000001</v>
      </c>
      <c r="C30" s="22">
        <v>-12349.425999999999</v>
      </c>
      <c r="D30" s="22">
        <v>0</v>
      </c>
      <c r="E30" s="22"/>
      <c r="F30" s="12"/>
      <c r="G30" s="22">
        <v>0</v>
      </c>
      <c r="H30" s="22">
        <v>0</v>
      </c>
      <c r="I30" s="12"/>
      <c r="J30" s="22">
        <v>0</v>
      </c>
      <c r="K30" s="13"/>
      <c r="N30" s="2"/>
      <c r="O30" s="2"/>
      <c r="P30" s="2"/>
    </row>
    <row r="31" spans="1:17" ht="21" thickBot="1" x14ac:dyDescent="0.3">
      <c r="A31" s="8" t="s">
        <v>27</v>
      </c>
      <c r="B31" s="23">
        <f>B5+B20</f>
        <v>4969825.2709999997</v>
      </c>
      <c r="C31" s="11">
        <f t="shared" ref="C31:E31" si="11">C5+C20</f>
        <v>5528432.5999999996</v>
      </c>
      <c r="D31" s="11">
        <f t="shared" si="11"/>
        <v>657262.43800000008</v>
      </c>
      <c r="E31" s="11">
        <f t="shared" si="11"/>
        <v>6561474.4100000001</v>
      </c>
      <c r="F31" s="12">
        <f t="shared" si="4"/>
        <v>118.68598000091384</v>
      </c>
      <c r="G31" s="11">
        <f t="shared" ref="G31:H31" si="12">G5+G20</f>
        <v>708624.47700000019</v>
      </c>
      <c r="H31" s="11">
        <f t="shared" si="12"/>
        <v>5592026.3599999994</v>
      </c>
      <c r="I31" s="12">
        <f t="shared" si="5"/>
        <v>85.225149266413112</v>
      </c>
      <c r="J31" s="11">
        <f t="shared" ref="J31" si="13">J5+J20</f>
        <v>5054300.55</v>
      </c>
      <c r="K31" s="13">
        <f t="shared" si="6"/>
        <v>90.384061601598034</v>
      </c>
    </row>
    <row r="32" spans="1:17" x14ac:dyDescent="0.25">
      <c r="B32" s="4"/>
    </row>
  </sheetData>
  <mergeCells count="7">
    <mergeCell ref="A1:K1"/>
    <mergeCell ref="J3:K3"/>
    <mergeCell ref="A3:A4"/>
    <mergeCell ref="B3:B4"/>
    <mergeCell ref="D3:F3"/>
    <mergeCell ref="G3:I3"/>
    <mergeCell ref="C3:C4"/>
  </mergeCells>
  <pageMargins left="0" right="0" top="0.74803149606299213" bottom="0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Пользователь</cp:lastModifiedBy>
  <cp:lastPrinted>2024-11-13T10:55:56Z</cp:lastPrinted>
  <dcterms:created xsi:type="dcterms:W3CDTF">2020-10-12T07:22:17Z</dcterms:created>
  <dcterms:modified xsi:type="dcterms:W3CDTF">2025-11-14T05:15:31Z</dcterms:modified>
</cp:coreProperties>
</file>